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.margaryan\Downloads\"/>
    </mc:Choice>
  </mc:AlternateContent>
  <xr:revisionPtr revIDLastSave="0" documentId="13_ncr:1_{E06C6C38-BCA0-49E6-8A1A-B4B56249A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14" i="1"/>
  <c r="D4" i="1" l="1"/>
  <c r="D20" i="1" l="1"/>
  <c r="D22" i="1" s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<sst xmlns="http://schemas.openxmlformats.org/spreadsheetml/2006/main" count="85" uniqueCount="48">
  <si>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</si>
  <si>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</si>
  <si>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</si>
  <si>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</si>
  <si>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</si>
  <si>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</si>
  <si>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</si>
  <si>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</si>
  <si>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</si>
  <si>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</si>
  <si>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</si>
  <si>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</si>
  <si>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</si>
  <si>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</si>
  <si>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</si>
  <si>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</si>
  <si>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</si>
  <si>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</si>
  <si>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</si>
  <si>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</si>
  <si>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</si>
  <si>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</si>
  <si>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</si>
  <si>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</si>
  <si>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</si>
  <si>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</si>
  <si>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</si>
  <si>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</si>
  <si>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</si>
  <si>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</si>
  <si>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</si>
  <si>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</si>
  <si>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</si>
  <si>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</si>
  <si>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</si>
  <si>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</si>
  <si>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</si>
  <si>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</si>
  <si>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</si>
  <si>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</si>
  <si>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</si>
  <si>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</si>
  <si>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</si>
  <si>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</si>
  <si>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</si>
  <si>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</si>
  <si>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</si>
  <si>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4 եռամսյակ 2024թ.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</si>
</sst>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"/>
  </numFmts>
  <fonts count="20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5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  <xf numFmtId="3" fontId="19" fillId="0" borderId="2" xfId="0" applyNumberFormat="1" applyFont="1" applyBorder="1" applyAlignment="1">
      <alignment horizontal="right" vertical="top" shrinkToFit="1"/>
    </xf>
    <xf numFmtId="43" fontId="3" fillId="0" borderId="2" xfId="1" applyFont="1" applyBorder="1" applyAlignment="1">
      <alignment horizontal="right" vertical="top" shrinkToFit="1"/>
    </xf>
    <xf numFmtId="43" fontId="19" fillId="0" borderId="2" xfId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0" workbookViewId="0">
      <selection activeCell="J24" sqref="J24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15" customWidth="1"/>
  </cols>
  <sheetData>
    <row r="1" spans="1:15" ht="98.85" customHeight="1" x14ac:dyDescent="0.2">
      <c r="A1" s="1"/>
      <c r="B1" s="26" t="s">
        <v>47</v>
      </c>
      <c r="C1" s="33" t="s">
        <v>0</v>
      </c>
      <c r="D1" s="33"/>
    </row>
    <row r="2" spans="1:15" ht="33.950000000000003" customHeight="1" x14ac:dyDescent="0.2">
      <c r="A2" s="34" t="s">
        <v>1</v>
      </c>
      <c r="B2" s="34"/>
      <c r="C2" s="34"/>
      <c r="D2" s="34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22">
        <f>+D5+D6+D7+D8+D9+D10+D11</f>
        <v>492338.57799999998</v>
      </c>
      <c r="J4" s="20"/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2">
        <v>490341.26699999999</v>
      </c>
      <c r="J5" s="20"/>
      <c r="K5" s="18"/>
      <c r="L5" s="18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7"/>
      <c r="J6" s="18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8"/>
      <c r="J7" s="19"/>
      <c r="M7" s="20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9"/>
      <c r="J8" s="20"/>
      <c r="L8" s="20"/>
      <c r="N8" s="18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30"/>
      <c r="H9" s="20"/>
      <c r="I9" s="20"/>
      <c r="J9" s="20"/>
      <c r="K9" s="20"/>
      <c r="L9" s="20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31"/>
      <c r="I10" s="20"/>
      <c r="M10" s="20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3">
        <v>1997.3109999999999</v>
      </c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2">
        <v>-324.62299999999999</v>
      </c>
      <c r="I12" s="20"/>
      <c r="J12" s="20"/>
      <c r="K12" s="20"/>
      <c r="L12" s="20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22">
        <v>-22030.904999999999</v>
      </c>
      <c r="J13" s="20"/>
    </row>
    <row r="14" spans="1:15" ht="18.75" customHeight="1" x14ac:dyDescent="0.2">
      <c r="A14" s="5">
        <v>4</v>
      </c>
      <c r="B14" s="21" t="s">
        <v>22</v>
      </c>
      <c r="C14" s="7" t="s">
        <v>5</v>
      </c>
      <c r="D14" s="22">
        <f>+D15+D16+D17+D18+D19</f>
        <v>-364726.97399999999</v>
      </c>
      <c r="H14" s="20"/>
      <c r="I14" s="20"/>
      <c r="J14" s="20"/>
      <c r="K14" s="20"/>
      <c r="L14" s="20"/>
      <c r="N14" s="20"/>
      <c r="O14" s="20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3">
        <v>-29090.120999999999</v>
      </c>
      <c r="J15" s="20"/>
      <c r="K15" s="20"/>
      <c r="L15" s="20"/>
      <c r="N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3">
        <v>-2110.4499999999998</v>
      </c>
      <c r="G16" s="18"/>
      <c r="N16" s="20"/>
      <c r="O16" s="20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7"/>
      <c r="K17" s="20"/>
      <c r="N17" s="20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3">
        <v>-191871.538</v>
      </c>
      <c r="J18" s="20"/>
      <c r="K18" s="18"/>
      <c r="L18" s="20"/>
      <c r="M18" s="20"/>
      <c r="N18" s="20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3">
        <v>-141654.86499999999</v>
      </c>
      <c r="K19" s="18"/>
      <c r="O19" s="20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5">
        <f>+D4+D12+D13+D14</f>
        <v>105256.07599999994</v>
      </c>
      <c r="H20" s="20"/>
      <c r="K20" s="20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2">
        <v>-80158.629000000001</v>
      </c>
      <c r="I21" s="20"/>
      <c r="J21" s="20"/>
      <c r="K21" s="20"/>
      <c r="L21" s="18"/>
      <c r="M21" s="20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2">
        <f>D20+D21</f>
        <v>25097.446999999942</v>
      </c>
      <c r="I22" s="20"/>
      <c r="J22" s="20"/>
      <c r="K22" s="20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4"/>
      <c r="I23" s="20"/>
      <c r="J23" s="20"/>
      <c r="K23" s="18"/>
      <c r="L23" s="20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30405</v>
      </c>
      <c r="H24" s="20"/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  <c r="G25" s="20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36">
        <v>30405</v>
      </c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37">
        <f>+D4/D24/3</f>
        <v>5.3975615633393623</v>
      </c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38">
        <f>+D4/D26/3</f>
        <v>5.3975615633393623</v>
      </c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17"/>
    </row>
    <row r="33" spans="1:4" ht="18" customHeight="1" x14ac:dyDescent="0.2">
      <c r="A33" s="35" t="s">
        <v>43</v>
      </c>
      <c r="B33" s="35"/>
      <c r="C33" s="35"/>
      <c r="D33" s="35"/>
    </row>
    <row r="34" spans="1:4" ht="18" customHeight="1" x14ac:dyDescent="0.2">
      <c r="A34" s="32" t="s">
        <v>44</v>
      </c>
      <c r="B34" s="32"/>
      <c r="C34" s="32"/>
      <c r="D34" s="32"/>
    </row>
    <row r="35" spans="1:4" ht="18" customHeight="1" x14ac:dyDescent="0.2">
      <c r="A35" s="32" t="s">
        <v>45</v>
      </c>
      <c r="B35" s="32"/>
      <c r="C35" s="32"/>
      <c r="D35" s="32"/>
    </row>
    <row r="36" spans="1:4" ht="18" customHeight="1" x14ac:dyDescent="0.2">
      <c r="A36" s="32" t="s">
        <v>46</v>
      </c>
      <c r="B36" s="32"/>
      <c r="C36" s="32"/>
      <c r="D36" s="32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 Margaryan</cp:lastModifiedBy>
  <dcterms:created xsi:type="dcterms:W3CDTF">2025-02-28T12:17:56Z</dcterms:created>
  <dcterms:modified xsi:type="dcterms:W3CDTF">2025-02-28T15:31:40Z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